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va mapa (2)\OPĆINA DRAGALIĆ\JAVNA NABAVA\2024\Cesta prema kolektoru\"/>
    </mc:Choice>
  </mc:AlternateContent>
  <xr:revisionPtr revIDLastSave="0" documentId="13_ncr:1_{CDAE3137-5852-4BB3-A86F-92947EA8AA14}" xr6:coauthVersionLast="47" xr6:coauthVersionMax="47" xr10:uidLastSave="{00000000-0000-0000-0000-000000000000}"/>
  <bookViews>
    <workbookView xWindow="-120" yWindow="-120" windowWidth="29040" windowHeight="15720" xr2:uid="{8BE44513-0A5C-41E1-8938-76BF5A305C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5" i="1"/>
  <c r="F13" i="1"/>
  <c r="F37" i="1"/>
  <c r="F36" i="1"/>
  <c r="F34" i="1"/>
  <c r="F32" i="1"/>
  <c r="F30" i="1"/>
  <c r="F28" i="1"/>
  <c r="F26" i="1"/>
  <c r="F24" i="1"/>
  <c r="B21" i="1"/>
  <c r="F20" i="1"/>
  <c r="F19" i="1"/>
  <c r="F18" i="1"/>
  <c r="F21" i="1" l="1"/>
  <c r="F43" i="1" s="1"/>
  <c r="F39" i="1"/>
  <c r="F44" i="1" s="1"/>
  <c r="F45" i="1" l="1"/>
  <c r="F46" i="1" s="1"/>
  <c r="F47" i="1" s="1"/>
</calcChain>
</file>

<file path=xl/sharedStrings.xml><?xml version="1.0" encoding="utf-8"?>
<sst xmlns="http://schemas.openxmlformats.org/spreadsheetml/2006/main" count="57" uniqueCount="45">
  <si>
    <t>Broj stavke</t>
  </si>
  <si>
    <t>Opis stavke</t>
  </si>
  <si>
    <t>JM</t>
  </si>
  <si>
    <t>Količina</t>
  </si>
  <si>
    <t>J. C.</t>
  </si>
  <si>
    <t>Iznos</t>
  </si>
  <si>
    <t>A</t>
  </si>
  <si>
    <t>PRIPREMNI RADOVI</t>
  </si>
  <si>
    <t>1.</t>
  </si>
  <si>
    <t>Pripremni radovi na organizaciji gradilišta sa prijevozom strojeva i alata, a sve u funkciji potreba izvođenja radova kao i završno čišćenje gradilišta.</t>
  </si>
  <si>
    <t>paušal</t>
  </si>
  <si>
    <t>2.</t>
  </si>
  <si>
    <t xml:space="preserve">Geodetsko iskolčenje katastarskih čestica broj 553 i 561 k.o. Medari. Obračun po kom izvedenih radova.
</t>
  </si>
  <si>
    <t>kom</t>
  </si>
  <si>
    <t>3.</t>
  </si>
  <si>
    <t xml:space="preserve">Krčenje grmlja i sječa drveća debljine do 10 cm 
Prije početka zemljanih radova potrebno je u granicama radnog pojasa budućeg pristupnog puta,  posjeći živicu, šiblje, grmlje promjera do 10 cm mjereno na visini 1,0 m iznad tla. Ova stavka obuhvaća sljedeće radove:
- sječa grmlja i drveća,
- čupanje ili iskop korijenja i panjeva,
- uklanjanje sveg štetnog materijala koji je ostao pri odstranjivanju grmlja, drveća, korijenja i panjeva,
- deponiranje grmlja, drveća, korijenja i panjeva 
utovar, istovar i prijevoz na transportnu daljinu do 3.0 km.
Obračunava se po m2 iskrčenog i uređenog terena.
</t>
  </si>
  <si>
    <t>m2</t>
  </si>
  <si>
    <t>4.</t>
  </si>
  <si>
    <t xml:space="preserve">Sječenje stabala i vađenje panjeva i korijenja
Drveće koje se nalazi unutar radnog pojasa.  Drveće treba ispiliti na dužine pogodne za utovar i transport, te ga odvesti na deponiju na udaljenost do 5 km. Promjer stabla mjeriti na 1.3 m od terena. Ova stavka obuhvaća slijedeće radove:
– sječa stabala;
– piljenje na komade pogodne za transport;
– utovar, transport i istovar na udaljenost do 5 km;
– vađenje panjeva porušenih stabala;
– nastale rupe pri čupanju korijenja i vađenju panjeva popuniti zemljom i sabiti. Obračun po komadu stabala.
</t>
  </si>
  <si>
    <t xml:space="preserve"> f 10 - 30 cm</t>
  </si>
  <si>
    <t xml:space="preserve"> f 30 - 50 cm</t>
  </si>
  <si>
    <t xml:space="preserve"> f 50 - 90 cm</t>
  </si>
  <si>
    <t>B</t>
  </si>
  <si>
    <t>ZEMLJANI RADOVI</t>
  </si>
  <si>
    <t>Strojni iskop zemljanog materijala i utovar u prijevozno sredstvo za izradu pristupnog puta budućeg UPOV-s  5.0 m širinie i  debljine 40 cm . Rad se obračunava po m3 iskopanog materijal u sraslom stanju.</t>
  </si>
  <si>
    <r>
      <t>m</t>
    </r>
    <r>
      <rPr>
        <vertAlign val="superscript"/>
        <sz val="12"/>
        <rFont val="Calibri"/>
        <family val="2"/>
        <charset val="238"/>
      </rPr>
      <t>3</t>
    </r>
  </si>
  <si>
    <t>Grubo i fino planiranje posteljice . Obračun po m² uređene posteljice.</t>
  </si>
  <si>
    <r>
      <t>m</t>
    </r>
    <r>
      <rPr>
        <vertAlign val="superscript"/>
        <sz val="12"/>
        <rFont val="Calibri"/>
        <family val="2"/>
        <charset val="238"/>
        <scheme val="minor"/>
      </rPr>
      <t>2</t>
    </r>
  </si>
  <si>
    <t>Dobava , doprema i ugradba kamenog materijala 0-63 mm debljine 30 cm za  izradu parkirališta ispred nogometnog stadiona.
Obračun po m3 ugrađenog kamenog materijala u zbijenom stanju .</t>
  </si>
  <si>
    <t>Dobava , doprema i ugradba kamenog materijala 0-30 mm debljine 5 cm za pripremu pristupne ceste nogometnom stadionu za ugradnju asfalta u dužini od 240.0 m i širini od 4.0m.
Obračun po m3 ugrađenog kamenog materijala u zbijenom stanju .</t>
  </si>
  <si>
    <t>Nabava, dobava i ugradnja geotekstila na prethodno uređenu posteljicu parkirališta. Obračunava se po m2 ugrađenog geoteksila.</t>
  </si>
  <si>
    <t xml:space="preserve">Odvoz iskopanog materijala na deponiju koju odredi investitor na udaljenosti do 5 km . Rad obuhvaća utovar, prijevoz i planiranje iskopanog materijala.
Obračun po m3 deponiranog zemljanog materijala. </t>
  </si>
  <si>
    <t>Izrada cijevnog propusta u dužini od 7 m.
Stavka uključuje:
- iskop zemljanog materijala za izradu cijevnog propusta (1 m3/m' propusta)                                                          - uređenje temeljnog tla (1 m2/m' propusta)                  - nabava, dobava i ugradnja betonski cijevi f 50 cm (1.0 m/m' propusta)                                                    -nabavu, dobavu, montažu i demontažu dvostrane oplate (1.6 m2/m' propusta)     
- dobava, savijanje i ugradnja armature obloge cijevi (20 kg/m' propusta)         
- izrada armiranobetonske obloge cijevi (0,45 m3/m' propusta)                                                                      - zatrpavanje propusta zamjenskim kamenim materijalom 0-63 mm (2,0 m3/m' propusta)
Obračun po metru izvedenog cijevnog propusta.</t>
  </si>
  <si>
    <t>m1</t>
  </si>
  <si>
    <t>Izrada krilnih zidova cijevnog propusta
Stavka uključuje:
- iskop zemljanog materijala za izradu krilnih zidova (4,5 m3/krilni zid)
- nabava, dobava i ugradnja betona C25/30 u krilne zidove propusta, d=20 cm.  (0,9 m3/krilni zid)                                          -nabavu, dobavu, montažu i demontažu dvostrane oplate (9 m2 po krilnom zidu)
- dobava, savijanje i ugradnja armature koja se ugrađuje u krilne zidove propusta (50 kg po čeonom zidu).                                                                            - zatrpavanje krilnih zidova zamjenskim kamenim materijalom 0-63 mm (2,0 m3/krilni zid)
Obračun po komadu izvedenih krilnih zidova cijevnog propusta</t>
  </si>
  <si>
    <t>UKUPNO ZEMLJANI RADOVI</t>
  </si>
  <si>
    <t>REKAPITULACIJA</t>
  </si>
  <si>
    <t>UKUPNO</t>
  </si>
  <si>
    <t>PDV 25%</t>
  </si>
  <si>
    <t>SVEUKUPNO</t>
  </si>
  <si>
    <t>GRAĐEVINA: Uređenje poljskih puteva na dijelu k.č.br. 553  i  k.č.br. 561 u k.o. Medari</t>
  </si>
  <si>
    <t>duljina k.č.br. 561  je 115 m</t>
  </si>
  <si>
    <t>duljina dijela k.č.br. 553  je 250 m</t>
  </si>
  <si>
    <t>PROJEKT:  TROŠKOVNIK</t>
  </si>
  <si>
    <t>INVESTITOR:  OPĆINA DRAGALIĆ, Trg sv. Ivana Krstitelja 2, Dragalić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</si>
</sst>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HRHelvetica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wrapText="1" shrinkToFit="1"/>
    </xf>
    <xf numFmtId="0" fontId="3" fillId="0" borderId="0" xfId="1" applyFont="1" applyAlignment="1">
      <alignment horizontal="center"/>
    </xf>
    <xf numFmtId="4" fontId="2" fillId="0" borderId="0" xfId="1" applyNumberFormat="1" applyFont="1"/>
    <xf numFmtId="164" fontId="2" fillId="0" borderId="0" xfId="2" applyFont="1" applyAlignment="1" applyProtection="1"/>
    <xf numFmtId="0" fontId="2" fillId="0" borderId="0" xfId="1" applyFont="1" applyAlignment="1">
      <alignment horizontal="left" vertical="top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4" fontId="2" fillId="2" borderId="1" xfId="3" applyNumberFormat="1" applyFont="1" applyFill="1" applyBorder="1" applyAlignment="1">
      <alignment horizontal="center" vertical="center"/>
    </xf>
    <xf numFmtId="164" fontId="2" fillId="2" borderId="1" xfId="2" applyFont="1" applyFill="1" applyBorder="1" applyAlignment="1" applyProtection="1">
      <alignment horizontal="center" vertical="center"/>
    </xf>
    <xf numFmtId="0" fontId="3" fillId="3" borderId="0" xfId="1" applyFont="1" applyFill="1" applyAlignment="1">
      <alignment horizontal="center" vertical="top"/>
    </xf>
    <xf numFmtId="0" fontId="3" fillId="3" borderId="0" xfId="1" applyFont="1" applyFill="1" applyAlignment="1">
      <alignment wrapText="1" shrinkToFit="1"/>
    </xf>
    <xf numFmtId="0" fontId="3" fillId="3" borderId="0" xfId="1" applyFont="1" applyFill="1" applyAlignment="1">
      <alignment horizontal="center"/>
    </xf>
    <xf numFmtId="4" fontId="2" fillId="3" borderId="0" xfId="1" applyNumberFormat="1" applyFont="1" applyFill="1"/>
    <xf numFmtId="164" fontId="2" fillId="3" borderId="0" xfId="2" applyFont="1" applyFill="1" applyAlignment="1" applyProtection="1"/>
    <xf numFmtId="0" fontId="3" fillId="0" borderId="0" xfId="1" applyFont="1" applyAlignment="1">
      <alignment horizontal="center" vertical="top"/>
    </xf>
    <xf numFmtId="164" fontId="2" fillId="0" borderId="0" xfId="2" applyFont="1" applyAlignment="1" applyProtection="1">
      <alignment horizontal="right"/>
    </xf>
    <xf numFmtId="0" fontId="3" fillId="0" borderId="0" xfId="1" applyFont="1" applyAlignment="1">
      <alignment vertical="top" wrapText="1" shrinkToFit="1"/>
    </xf>
    <xf numFmtId="0" fontId="2" fillId="0" borderId="0" xfId="4" applyFont="1" applyAlignment="1">
      <alignment horizontal="justify" vertical="top"/>
    </xf>
    <xf numFmtId="0" fontId="2" fillId="0" borderId="0" xfId="4" applyFont="1" applyAlignment="1">
      <alignment horizontal="center"/>
    </xf>
    <xf numFmtId="4" fontId="6" fillId="0" borderId="0" xfId="4" applyNumberFormat="1" applyFont="1" applyAlignment="1">
      <alignment horizontal="center"/>
    </xf>
    <xf numFmtId="0" fontId="3" fillId="0" borderId="2" xfId="1" applyFont="1" applyBorder="1" applyAlignment="1">
      <alignment horizontal="right" vertical="top"/>
    </xf>
    <xf numFmtId="0" fontId="3" fillId="0" borderId="2" xfId="1" applyFont="1" applyBorder="1" applyAlignment="1">
      <alignment horizontal="center"/>
    </xf>
    <xf numFmtId="4" fontId="2" fillId="0" borderId="2" xfId="1" applyNumberFormat="1" applyFont="1" applyBorder="1"/>
    <xf numFmtId="0" fontId="3" fillId="0" borderId="0" xfId="1" applyFont="1" applyAlignment="1">
      <alignment horizontal="right" vertical="top"/>
    </xf>
    <xf numFmtId="164" fontId="2" fillId="0" borderId="0" xfId="2" applyFont="1" applyBorder="1" applyAlignment="1" applyProtection="1"/>
    <xf numFmtId="0" fontId="3" fillId="0" borderId="2" xfId="1" applyFont="1" applyBorder="1" applyAlignment="1">
      <alignment horizontal="center" vertical="top"/>
    </xf>
    <xf numFmtId="0" fontId="3" fillId="0" borderId="3" xfId="1" applyFont="1" applyBorder="1" applyAlignment="1">
      <alignment horizontal="right" vertical="top"/>
    </xf>
    <xf numFmtId="0" fontId="3" fillId="0" borderId="3" xfId="1" applyFont="1" applyBorder="1" applyAlignment="1">
      <alignment wrapText="1" shrinkToFit="1"/>
    </xf>
    <xf numFmtId="0" fontId="3" fillId="0" borderId="3" xfId="1" applyFont="1" applyBorder="1" applyAlignment="1">
      <alignment horizontal="center"/>
    </xf>
    <xf numFmtId="4" fontId="2" fillId="0" borderId="3" xfId="1" applyNumberFormat="1" applyFont="1" applyBorder="1"/>
    <xf numFmtId="164" fontId="2" fillId="0" borderId="3" xfId="2" applyFont="1" applyBorder="1" applyAlignment="1" applyProtection="1"/>
    <xf numFmtId="0" fontId="0" fillId="4" borderId="0" xfId="0" applyFill="1"/>
    <xf numFmtId="0" fontId="3" fillId="3" borderId="2" xfId="1" applyFont="1" applyFill="1" applyBorder="1" applyAlignment="1">
      <alignment horizontal="center" vertical="top"/>
    </xf>
    <xf numFmtId="0" fontId="10" fillId="0" borderId="2" xfId="1" applyFont="1" applyBorder="1" applyAlignment="1">
      <alignment wrapText="1" shrinkToFit="1"/>
    </xf>
    <xf numFmtId="164" fontId="11" fillId="0" borderId="2" xfId="2" applyFont="1" applyBorder="1" applyAlignment="1" applyProtection="1"/>
    <xf numFmtId="0" fontId="10" fillId="0" borderId="0" xfId="1" applyFont="1" applyAlignment="1">
      <alignment wrapText="1" shrinkToFit="1"/>
    </xf>
    <xf numFmtId="0" fontId="10" fillId="0" borderId="0" xfId="1" applyFont="1" applyAlignment="1">
      <alignment horizontal="center"/>
    </xf>
    <xf numFmtId="4" fontId="11" fillId="0" borderId="0" xfId="1" applyNumberFormat="1" applyFont="1"/>
    <xf numFmtId="164" fontId="11" fillId="0" borderId="0" xfId="2" applyFont="1" applyAlignment="1" applyProtection="1"/>
    <xf numFmtId="164" fontId="11" fillId="0" borderId="0" xfId="2" applyFont="1" applyBorder="1" applyAlignment="1" applyProtection="1"/>
    <xf numFmtId="9" fontId="10" fillId="0" borderId="0" xfId="1" applyNumberFormat="1" applyFont="1" applyAlignment="1">
      <alignment horizontal="center"/>
    </xf>
    <xf numFmtId="0" fontId="11" fillId="0" borderId="0" xfId="1" applyFont="1" applyAlignment="1">
      <alignment horizontal="left" vertical="top"/>
    </xf>
    <xf numFmtId="0" fontId="10" fillId="0" borderId="0" xfId="1" applyFont="1" applyAlignment="1">
      <alignment vertical="top" wrapText="1" shrinkToFit="1"/>
    </xf>
    <xf numFmtId="0" fontId="11" fillId="0" borderId="0" xfId="1" applyFont="1" applyAlignment="1">
      <alignment horizontal="left" vertical="top"/>
    </xf>
    <xf numFmtId="0" fontId="3" fillId="3" borderId="2" xfId="1" applyFont="1" applyFill="1" applyBorder="1" applyAlignment="1">
      <alignment horizontal="left" vertical="top" wrapText="1" shrinkToFit="1"/>
    </xf>
    <xf numFmtId="0" fontId="3" fillId="3" borderId="6" xfId="1" applyFont="1" applyFill="1" applyBorder="1" applyAlignment="1">
      <alignment horizontal="left" vertical="top" wrapText="1" shrinkToFit="1"/>
    </xf>
    <xf numFmtId="0" fontId="3" fillId="4" borderId="4" xfId="1" applyFont="1" applyFill="1" applyBorder="1" applyAlignment="1">
      <alignment horizontal="center" vertical="top"/>
    </xf>
    <xf numFmtId="0" fontId="3" fillId="4" borderId="5" xfId="1" applyFont="1" applyFill="1" applyBorder="1" applyAlignment="1">
      <alignment horizontal="center" vertical="top"/>
    </xf>
    <xf numFmtId="0" fontId="3" fillId="0" borderId="0" xfId="1" applyFont="1" applyAlignment="1">
      <alignment horizontal="left" vertical="top" wrapText="1" shrinkToFit="1"/>
    </xf>
  </cellXfs>
  <cellStyles count="5">
    <cellStyle name="Comma 2" xfId="2" xr:uid="{B17CC76F-10D3-495D-9770-01732BFCAAC5}"/>
    <cellStyle name="Normal 2" xfId="3" xr:uid="{8D9B86FB-A631-499A-B8E0-992E40F2E531}"/>
    <cellStyle name="Normal 3" xfId="1" xr:uid="{39BAE113-D4EB-4CAF-99DB-6082B4A8A8B1}"/>
    <cellStyle name="Normalno" xfId="0" builtinId="0"/>
    <cellStyle name="Obično_Troskovnik" xfId="4" xr:uid="{90B8EC70-65F9-4E63-89AC-B9635D0A6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14C9-86CF-427A-829C-CD6B0D788F78}">
  <dimension ref="A1:F48"/>
  <sheetViews>
    <sheetView tabSelected="1" topLeftCell="A10" workbookViewId="0">
      <selection sqref="A1:F1"/>
    </sheetView>
  </sheetViews>
  <sheetFormatPr defaultRowHeight="15"/>
  <cols>
    <col min="1" max="1" width="8.5703125" customWidth="1"/>
    <col min="2" max="2" width="45.7109375" customWidth="1"/>
    <col min="6" max="6" width="21" customWidth="1"/>
  </cols>
  <sheetData>
    <row r="1" spans="1:6" ht="15.75" customHeight="1">
      <c r="A1" s="45" t="s">
        <v>44</v>
      </c>
      <c r="B1" s="45"/>
      <c r="C1" s="45"/>
      <c r="D1" s="45"/>
      <c r="E1" s="45"/>
      <c r="F1" s="45"/>
    </row>
    <row r="2" spans="1:6" ht="15.75">
      <c r="A2" s="43" t="s">
        <v>40</v>
      </c>
      <c r="B2" s="44"/>
      <c r="C2" s="44"/>
      <c r="D2" s="44"/>
      <c r="E2" s="44"/>
      <c r="F2" s="44"/>
    </row>
    <row r="3" spans="1:6" ht="15.75">
      <c r="A3" s="43"/>
      <c r="B3" s="50" t="s">
        <v>42</v>
      </c>
      <c r="C3" s="50"/>
      <c r="D3" s="50"/>
      <c r="E3" s="50"/>
      <c r="F3" s="44"/>
    </row>
    <row r="4" spans="1:6" ht="15.75">
      <c r="A4" s="43"/>
      <c r="B4" s="50" t="s">
        <v>41</v>
      </c>
      <c r="C4" s="50"/>
      <c r="D4" s="50"/>
      <c r="E4" s="50"/>
      <c r="F4" s="44"/>
    </row>
    <row r="5" spans="1:6" ht="15.75" customHeight="1">
      <c r="A5" s="45" t="s">
        <v>43</v>
      </c>
      <c r="B5" s="45"/>
      <c r="C5" s="45"/>
      <c r="D5" s="45"/>
      <c r="E5" s="45"/>
      <c r="F5" s="45"/>
    </row>
    <row r="6" spans="1:6" ht="15.75">
      <c r="A6" s="5"/>
      <c r="B6" s="1"/>
      <c r="C6" s="2"/>
      <c r="D6" s="3"/>
      <c r="E6" s="3"/>
      <c r="F6" s="4"/>
    </row>
    <row r="7" spans="1:6" ht="15.75">
      <c r="A7" s="5"/>
      <c r="B7" s="1"/>
      <c r="C7" s="2"/>
      <c r="D7" s="3"/>
      <c r="E7" s="3"/>
      <c r="F7" s="4"/>
    </row>
    <row r="8" spans="1:6">
      <c r="A8" s="6" t="s">
        <v>0</v>
      </c>
      <c r="B8" s="7" t="s">
        <v>1</v>
      </c>
      <c r="C8" s="8" t="s">
        <v>2</v>
      </c>
      <c r="D8" s="9" t="s">
        <v>3</v>
      </c>
      <c r="E8" s="9" t="s">
        <v>4</v>
      </c>
      <c r="F8" s="10" t="s">
        <v>5</v>
      </c>
    </row>
    <row r="9" spans="1:6" ht="21" customHeight="1">
      <c r="A9" s="34" t="s">
        <v>6</v>
      </c>
      <c r="B9" s="46" t="s">
        <v>7</v>
      </c>
      <c r="C9" s="46"/>
      <c r="D9" s="46"/>
      <c r="E9" s="46"/>
      <c r="F9" s="47"/>
    </row>
    <row r="10" spans="1:6" s="33" customFormat="1" ht="15.75">
      <c r="A10" s="48"/>
      <c r="B10" s="48"/>
      <c r="C10" s="48"/>
      <c r="D10" s="48"/>
      <c r="E10" s="48"/>
      <c r="F10" s="49"/>
    </row>
    <row r="11" spans="1:6" ht="95.25" customHeight="1">
      <c r="A11" s="16" t="s">
        <v>8</v>
      </c>
      <c r="B11" s="18" t="s">
        <v>9</v>
      </c>
      <c r="C11" s="2" t="s">
        <v>10</v>
      </c>
      <c r="D11" s="3">
        <v>1</v>
      </c>
      <c r="E11" s="3">
        <v>0</v>
      </c>
      <c r="F11" s="17">
        <f>ROUND(D11*E11,2)</f>
        <v>0</v>
      </c>
    </row>
    <row r="12" spans="1:6" ht="15.75">
      <c r="A12" s="16"/>
      <c r="B12" s="1"/>
      <c r="C12" s="2"/>
      <c r="D12" s="3"/>
      <c r="E12" s="3"/>
      <c r="F12" s="17"/>
    </row>
    <row r="13" spans="1:6" ht="82.5" customHeight="1">
      <c r="A13" s="16" t="s">
        <v>11</v>
      </c>
      <c r="B13" s="18" t="s">
        <v>12</v>
      </c>
      <c r="C13" s="20" t="s">
        <v>13</v>
      </c>
      <c r="D13" s="21">
        <v>1</v>
      </c>
      <c r="E13" s="3">
        <v>0</v>
      </c>
      <c r="F13" s="17">
        <f>ROUND(D13*E13,2)</f>
        <v>0</v>
      </c>
    </row>
    <row r="14" spans="1:6" ht="15.75">
      <c r="A14" s="16"/>
      <c r="B14" s="19"/>
      <c r="C14" s="20"/>
      <c r="D14" s="21"/>
      <c r="E14" s="3"/>
      <c r="F14" s="17"/>
    </row>
    <row r="15" spans="1:6" ht="260.25" customHeight="1">
      <c r="A15" s="16" t="s">
        <v>14</v>
      </c>
      <c r="B15" s="18" t="s">
        <v>15</v>
      </c>
      <c r="C15" s="20" t="s">
        <v>16</v>
      </c>
      <c r="D15" s="21">
        <v>3332</v>
      </c>
      <c r="E15" s="3">
        <v>0</v>
      </c>
      <c r="F15" s="17">
        <f>ROUND(D15*E15,2)</f>
        <v>0</v>
      </c>
    </row>
    <row r="16" spans="1:6" ht="15.75">
      <c r="A16" s="16"/>
      <c r="B16" s="19"/>
      <c r="C16" s="20"/>
      <c r="D16" s="21"/>
      <c r="E16" s="3"/>
      <c r="F16" s="17"/>
    </row>
    <row r="17" spans="1:6" ht="248.25" customHeight="1">
      <c r="A17" s="16" t="s">
        <v>17</v>
      </c>
      <c r="B17" s="18" t="s">
        <v>18</v>
      </c>
      <c r="C17" s="2"/>
      <c r="D17" s="3"/>
      <c r="E17" s="3"/>
      <c r="F17" s="17"/>
    </row>
    <row r="18" spans="1:6" ht="15.75">
      <c r="A18" s="16"/>
      <c r="B18" s="19" t="s">
        <v>19</v>
      </c>
      <c r="C18" s="20" t="s">
        <v>13</v>
      </c>
      <c r="D18" s="21">
        <v>45</v>
      </c>
      <c r="E18" s="3"/>
      <c r="F18" s="17">
        <f>ROUND(D18*E18,2)</f>
        <v>0</v>
      </c>
    </row>
    <row r="19" spans="1:6" ht="15.75">
      <c r="A19" s="16"/>
      <c r="B19" s="19" t="s">
        <v>20</v>
      </c>
      <c r="C19" s="20" t="s">
        <v>13</v>
      </c>
      <c r="D19" s="21">
        <v>35</v>
      </c>
      <c r="E19" s="3"/>
      <c r="F19" s="17">
        <f>ROUND(D19*E19,2)</f>
        <v>0</v>
      </c>
    </row>
    <row r="20" spans="1:6" ht="15.75">
      <c r="A20" s="16"/>
      <c r="B20" s="19" t="s">
        <v>21</v>
      </c>
      <c r="C20" s="20" t="s">
        <v>13</v>
      </c>
      <c r="D20" s="21">
        <v>25</v>
      </c>
      <c r="E20" s="3"/>
      <c r="F20" s="17">
        <f>ROUND(D20*E20,2)</f>
        <v>0</v>
      </c>
    </row>
    <row r="21" spans="1:6" ht="24.75" customHeight="1">
      <c r="A21" s="22"/>
      <c r="B21" s="35" t="str">
        <f>"UKUPNO "&amp;B9</f>
        <v>UKUPNO PRIPREMNI RADOVI</v>
      </c>
      <c r="C21" s="23"/>
      <c r="D21" s="24"/>
      <c r="E21" s="24"/>
      <c r="F21" s="36">
        <f>SUM(F11:F20)</f>
        <v>0</v>
      </c>
    </row>
    <row r="22" spans="1:6" ht="15.75">
      <c r="A22" s="25"/>
      <c r="B22" s="1"/>
      <c r="C22" s="2"/>
      <c r="D22" s="3"/>
      <c r="E22" s="3"/>
      <c r="F22" s="26"/>
    </row>
    <row r="23" spans="1:6" ht="15.75">
      <c r="A23" s="11" t="s">
        <v>22</v>
      </c>
      <c r="B23" s="12" t="s">
        <v>23</v>
      </c>
      <c r="C23" s="13"/>
      <c r="D23" s="14"/>
      <c r="E23" s="14"/>
      <c r="F23" s="15"/>
    </row>
    <row r="24" spans="1:6" ht="85.5" customHeight="1">
      <c r="A24" s="16">
        <v>1</v>
      </c>
      <c r="B24" s="18" t="s">
        <v>24</v>
      </c>
      <c r="C24" s="2" t="s">
        <v>25</v>
      </c>
      <c r="D24" s="3">
        <v>750</v>
      </c>
      <c r="E24" s="3">
        <v>0</v>
      </c>
      <c r="F24" s="4">
        <f t="shared" ref="F24:F37" si="0">D24*E24</f>
        <v>0</v>
      </c>
    </row>
    <row r="25" spans="1:6" ht="18" customHeight="1">
      <c r="A25" s="16"/>
      <c r="B25" s="18"/>
      <c r="C25" s="2"/>
      <c r="D25" s="3"/>
      <c r="E25" s="3"/>
      <c r="F25" s="4"/>
    </row>
    <row r="26" spans="1:6" ht="31.5">
      <c r="A26" s="16">
        <v>2</v>
      </c>
      <c r="B26" s="18" t="s">
        <v>26</v>
      </c>
      <c r="C26" s="2" t="s">
        <v>27</v>
      </c>
      <c r="D26" s="3">
        <v>1875</v>
      </c>
      <c r="E26" s="3">
        <v>0</v>
      </c>
      <c r="F26" s="4">
        <f t="shared" si="0"/>
        <v>0</v>
      </c>
    </row>
    <row r="27" spans="1:6" ht="15.75">
      <c r="A27" s="16"/>
      <c r="B27" s="18"/>
      <c r="C27" s="2"/>
      <c r="D27" s="3"/>
      <c r="E27" s="3"/>
      <c r="F27" s="4"/>
    </row>
    <row r="28" spans="1:6" ht="78.75">
      <c r="A28" s="16">
        <v>3</v>
      </c>
      <c r="B28" s="18" t="s">
        <v>28</v>
      </c>
      <c r="C28" s="2" t="s">
        <v>25</v>
      </c>
      <c r="D28" s="3">
        <v>600</v>
      </c>
      <c r="E28" s="3">
        <v>0</v>
      </c>
      <c r="F28" s="4">
        <f t="shared" si="0"/>
        <v>0</v>
      </c>
    </row>
    <row r="29" spans="1:6" ht="15.75">
      <c r="A29" s="16"/>
      <c r="B29" s="18"/>
      <c r="C29" s="2"/>
      <c r="D29" s="3"/>
      <c r="E29" s="3"/>
      <c r="F29" s="4"/>
    </row>
    <row r="30" spans="1:6" ht="110.25">
      <c r="A30" s="16">
        <v>4</v>
      </c>
      <c r="B30" s="18" t="s">
        <v>29</v>
      </c>
      <c r="C30" s="2" t="s">
        <v>25</v>
      </c>
      <c r="D30" s="3">
        <v>150</v>
      </c>
      <c r="E30" s="3">
        <v>0</v>
      </c>
      <c r="F30" s="4">
        <f t="shared" si="0"/>
        <v>0</v>
      </c>
    </row>
    <row r="31" spans="1:6" ht="15.75">
      <c r="A31" s="16"/>
      <c r="B31" s="18"/>
      <c r="C31" s="2"/>
      <c r="D31" s="3"/>
      <c r="E31" s="3"/>
      <c r="F31" s="4"/>
    </row>
    <row r="32" spans="1:6" ht="47.25">
      <c r="A32" s="16">
        <v>5</v>
      </c>
      <c r="B32" s="18" t="s">
        <v>30</v>
      </c>
      <c r="C32" s="2" t="s">
        <v>27</v>
      </c>
      <c r="D32" s="3">
        <v>1875</v>
      </c>
      <c r="E32" s="3">
        <v>0</v>
      </c>
      <c r="F32" s="4">
        <f t="shared" si="0"/>
        <v>0</v>
      </c>
    </row>
    <row r="33" spans="1:6" ht="15.75">
      <c r="A33" s="16"/>
      <c r="B33" s="18"/>
      <c r="C33" s="2"/>
      <c r="D33" s="3"/>
      <c r="E33" s="3"/>
      <c r="F33" s="4"/>
    </row>
    <row r="34" spans="1:6" ht="94.5">
      <c r="A34" s="16">
        <v>6</v>
      </c>
      <c r="B34" s="18" t="s">
        <v>31</v>
      </c>
      <c r="C34" s="2" t="s">
        <v>25</v>
      </c>
      <c r="D34" s="3">
        <v>750</v>
      </c>
      <c r="E34" s="3">
        <v>0</v>
      </c>
      <c r="F34" s="4">
        <f t="shared" si="0"/>
        <v>0</v>
      </c>
    </row>
    <row r="35" spans="1:6" ht="15.75">
      <c r="A35" s="16"/>
      <c r="B35" s="18"/>
      <c r="C35" s="2"/>
      <c r="D35" s="3"/>
      <c r="E35" s="3"/>
      <c r="F35" s="4"/>
    </row>
    <row r="36" spans="1:6" ht="267.75">
      <c r="A36" s="16">
        <v>7</v>
      </c>
      <c r="B36" s="18" t="s">
        <v>32</v>
      </c>
      <c r="C36" s="2" t="s">
        <v>33</v>
      </c>
      <c r="D36" s="3">
        <v>7</v>
      </c>
      <c r="E36" s="3">
        <v>0</v>
      </c>
      <c r="F36" s="4">
        <f t="shared" si="0"/>
        <v>0</v>
      </c>
    </row>
    <row r="37" spans="1:6" ht="275.25" customHeight="1">
      <c r="A37" s="16">
        <v>8</v>
      </c>
      <c r="B37" s="18" t="s">
        <v>34</v>
      </c>
      <c r="C37" s="2" t="s">
        <v>13</v>
      </c>
      <c r="D37" s="3">
        <v>2</v>
      </c>
      <c r="E37" s="3"/>
      <c r="F37" s="4">
        <f t="shared" si="0"/>
        <v>0</v>
      </c>
    </row>
    <row r="38" spans="1:6" ht="15.75">
      <c r="A38" s="16"/>
      <c r="B38" s="18"/>
      <c r="C38" s="2"/>
      <c r="D38" s="3"/>
      <c r="E38" s="3"/>
      <c r="F38" s="4"/>
    </row>
    <row r="39" spans="1:6" ht="15.75">
      <c r="A39" s="27"/>
      <c r="B39" s="35" t="s">
        <v>35</v>
      </c>
      <c r="C39" s="23"/>
      <c r="D39" s="24"/>
      <c r="E39" s="24"/>
      <c r="F39" s="36">
        <f>SUM(F24:F37)</f>
        <v>0</v>
      </c>
    </row>
    <row r="40" spans="1:6" ht="15.75">
      <c r="A40" s="16"/>
      <c r="B40" s="1"/>
      <c r="C40" s="2"/>
      <c r="D40" s="3"/>
      <c r="E40" s="3"/>
      <c r="F40" s="26"/>
    </row>
    <row r="41" spans="1:6" ht="15.75">
      <c r="A41" s="25"/>
      <c r="B41" s="1"/>
      <c r="C41" s="2"/>
      <c r="D41" s="3"/>
      <c r="E41" s="3"/>
      <c r="F41" s="4"/>
    </row>
    <row r="42" spans="1:6" ht="15.75">
      <c r="A42" s="25"/>
      <c r="B42" s="37" t="s">
        <v>36</v>
      </c>
      <c r="C42" s="2"/>
      <c r="D42" s="3"/>
      <c r="E42" s="3"/>
      <c r="F42" s="26"/>
    </row>
    <row r="43" spans="1:6" ht="15.75">
      <c r="A43" s="25" t="s">
        <v>6</v>
      </c>
      <c r="B43" s="1" t="s">
        <v>7</v>
      </c>
      <c r="C43" s="2"/>
      <c r="D43" s="3"/>
      <c r="E43" s="3"/>
      <c r="F43" s="26">
        <f>SUM(F21)</f>
        <v>0</v>
      </c>
    </row>
    <row r="44" spans="1:6" ht="16.5" thickBot="1">
      <c r="A44" s="28" t="s">
        <v>22</v>
      </c>
      <c r="B44" s="29" t="s">
        <v>23</v>
      </c>
      <c r="C44" s="30"/>
      <c r="D44" s="31"/>
      <c r="E44" s="31"/>
      <c r="F44" s="32">
        <f>F39</f>
        <v>0</v>
      </c>
    </row>
    <row r="45" spans="1:6" ht="22.5" customHeight="1" thickTop="1">
      <c r="A45" s="25"/>
      <c r="B45" s="37" t="s">
        <v>37</v>
      </c>
      <c r="C45" s="38"/>
      <c r="D45" s="39"/>
      <c r="E45" s="39"/>
      <c r="F45" s="40">
        <f>SUM(F43:F44)</f>
        <v>0</v>
      </c>
    </row>
    <row r="46" spans="1:6" ht="22.5" customHeight="1">
      <c r="A46" s="25"/>
      <c r="B46" s="37" t="s">
        <v>38</v>
      </c>
      <c r="C46" s="38"/>
      <c r="D46" s="39"/>
      <c r="E46" s="39"/>
      <c r="F46" s="41">
        <f>ROUND(F45*0.25,2)</f>
        <v>0</v>
      </c>
    </row>
    <row r="47" spans="1:6" ht="24" customHeight="1">
      <c r="A47" s="25"/>
      <c r="B47" s="37" t="s">
        <v>39</v>
      </c>
      <c r="C47" s="42"/>
      <c r="D47" s="39"/>
      <c r="E47" s="39"/>
      <c r="F47" s="40">
        <f>SUM(F45:F46)</f>
        <v>0</v>
      </c>
    </row>
    <row r="48" spans="1:6" ht="15.75">
      <c r="A48" s="25"/>
      <c r="B48" s="1"/>
      <c r="C48" s="2"/>
      <c r="D48" s="3"/>
      <c r="E48" s="3"/>
      <c r="F48" s="4"/>
    </row>
  </sheetData>
  <mergeCells count="6">
    <mergeCell ref="A1:F1"/>
    <mergeCell ref="A5:F5"/>
    <mergeCell ref="B9:F9"/>
    <mergeCell ref="A10:F10"/>
    <mergeCell ref="B3:E3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Karlik</dc:creator>
  <cp:lastModifiedBy>Opcina Dragalic</cp:lastModifiedBy>
  <dcterms:created xsi:type="dcterms:W3CDTF">2024-11-25T12:21:41Z</dcterms:created>
  <dcterms:modified xsi:type="dcterms:W3CDTF">2024-11-27T06:32:48Z</dcterms:modified>
</cp:coreProperties>
</file>